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 activeTab="4"/>
  </bookViews>
  <sheets>
    <sheet name="Титульный лист" sheetId="8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мероприятия'!$A$15</definedName>
    <definedName name="_ftnref1" localSheetId="4">'Результаты, КТ и мероприятия'!$B$3</definedName>
    <definedName name="_xlnm._FilterDatabase" localSheetId="3" hidden="1">'Исполнение бюджета'!$A$3:$J$35</definedName>
    <definedName name="_xlnm.Print_Area" localSheetId="3">'Исполнение бюджета'!$A$1:$J$35</definedName>
    <definedName name="_xlnm.Print_Area" localSheetId="4">'Результаты, КТ и мероприятия'!$A$1:$H$10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F10" i="3"/>
  <c r="G10" i="3"/>
  <c r="H10" i="3"/>
  <c r="D10" i="3"/>
  <c r="E18" i="3"/>
  <c r="F18" i="3"/>
  <c r="G18" i="3"/>
  <c r="H18" i="3"/>
  <c r="D18" i="3"/>
  <c r="E26" i="3"/>
  <c r="F26" i="3"/>
  <c r="G26" i="3"/>
  <c r="H26" i="3"/>
  <c r="D26" i="3"/>
  <c r="I8" i="3" l="1"/>
  <c r="I19" i="3"/>
  <c r="I18" i="3"/>
  <c r="I16" i="3"/>
  <c r="I27" i="3"/>
  <c r="I26" i="3"/>
  <c r="E34" i="3"/>
  <c r="F34" i="3"/>
  <c r="G34" i="3"/>
  <c r="H34" i="3"/>
  <c r="D34" i="3"/>
  <c r="E32" i="3"/>
  <c r="F32" i="3"/>
  <c r="G32" i="3"/>
  <c r="H32" i="3"/>
  <c r="I32" i="3" s="1"/>
  <c r="D32" i="3"/>
  <c r="H15" i="3"/>
  <c r="I15" i="3" s="1"/>
  <c r="G15" i="3"/>
  <c r="F15" i="3"/>
  <c r="E15" i="3"/>
  <c r="D15" i="3"/>
  <c r="I34" i="3" l="1"/>
  <c r="E7" i="3"/>
  <c r="F7" i="3"/>
  <c r="G7" i="3"/>
  <c r="H7" i="3"/>
  <c r="I7" i="3" s="1"/>
  <c r="D7" i="3"/>
  <c r="E23" i="3"/>
  <c r="F23" i="3"/>
  <c r="G23" i="3"/>
  <c r="H23" i="3"/>
  <c r="I23" i="3" s="1"/>
  <c r="D23" i="3"/>
  <c r="H31" i="3" l="1"/>
  <c r="I31" i="3" s="1"/>
  <c r="D31" i="3"/>
  <c r="F31" i="3"/>
  <c r="E31" i="3"/>
  <c r="G31" i="3" l="1"/>
</calcChain>
</file>

<file path=xl/sharedStrings.xml><?xml version="1.0" encoding="utf-8"?>
<sst xmlns="http://schemas.openxmlformats.org/spreadsheetml/2006/main" count="312" uniqueCount="142">
  <si>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</si>
  <si>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</si>
  <si>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</si>
  <si>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</si>
  <si>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</si>
  <si>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</si>
  <si>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</si>
  <si>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</si>
  <si>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</si>
  <si>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</si>
  <si>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</si>
  <si>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</si>
  <si>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</si>
  <si>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</si>
  <si>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</si>
  <si>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</si>
  <si>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</si>
  <si>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</si>
  <si>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</si>
  <si>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</si>
  <si>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</si>
  <si>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</si>
  <si>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</si>
  <si>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</si>
  <si>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</si>
  <si>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</si>
  <si>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</si>
  <si>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</si>
  <si>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</si>
  <si>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</si>
  <si>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</si>
  <si>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</si>
  <si>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</si>
  <si>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</si>
  <si>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</si>
  <si>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</si>
  <si>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</si>
  <si>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</si>
  <si>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</si>
  <si>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</si>
  <si>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</si>
  <si>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</si>
  <si>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</si>
  <si>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</si>
  <si>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1.1.1.1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</si>
  <si>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</si>
  <si>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</si>
  <si>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</si>
  <si>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</si>
  <si>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</si>
  <si>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</si>
  <si>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</si>
  <si>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</si>
  <si>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</si>
  <si>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</si>
  <si>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</si>
  <si>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</si>
  <si>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</si>
  <si>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</si>
  <si>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</si>
  <si>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</si>
  <si>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</si>
  <si>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</si>
  <si>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</si>
  <si>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</si>
  <si>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</si>
  <si>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</si>
  <si>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</si>
  <si>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</si>
  <si>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</si>
  <si>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</si>
  <si>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</si>
  <si>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</si>
  <si>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</si>
  <si>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</si>
  <si>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</si>
  <si>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</si>
  <si>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</si>
  <si>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</si>
  <si>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</si>
  <si>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</si>
  <si>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</si>
  <si>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</si>
  <si>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</si>
  <si>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"Финансовая поддержка семей при рождении детей"</t>
  </si>
  <si>
    <t>Суммарный коэффициент рождаемости</t>
  </si>
  <si>
    <t>единица (642)</t>
  </si>
  <si>
    <t>х</t>
  </si>
  <si>
    <t>Сведения не представлены</t>
  </si>
  <si>
    <t>Коэффициенты рождаемости в возрастной группе 25-29 лет (число родившихся на 1000 женщин соответствующего возраста)</t>
  </si>
  <si>
    <t>Коэффициенты рождаемости в возрастной группе 30-34 лет (число родившихся на 1000 женщин соответствующего возраста)</t>
  </si>
  <si>
    <t>РРП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</si>
  <si>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</t>
  </si>
  <si>
    <t xml:space="preserve">Получение лимитов бюджетных обязательств по субвенции на осуществление ежемесячной выплаты в связи с рождением (усыновлением) первого ребенка </t>
  </si>
  <si>
    <t>Соколова О.А. - Министр социальной защиты РК, руководитель регионального проекта</t>
  </si>
  <si>
    <t>Предложения о необходимости совершенствования механизма предоставления ежемесячных выплат в связи с рождением (усыновлением) первого ребенка</t>
  </si>
  <si>
    <t>Анализ эффективности предоставления ежемесячных выплат в связи с рождением (усыновлением) первого ребенка проведен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</si>
  <si>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</t>
  </si>
  <si>
    <t>Заключено соглашение о предоставлении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</t>
  </si>
  <si>
    <t>1.2.1.</t>
  </si>
  <si>
    <t>1.3.</t>
  </si>
  <si>
    <t>1.3.1.</t>
  </si>
  <si>
    <t>Количество циклов экстракорпорального оплодотворения, выполненных семьям, страдающим бесплодием, за счет средств базовой программы обязательного медицинского страхования</t>
  </si>
  <si>
    <t>Проведено на 100 циклов экстракорпорального оплодотворения больше, чем в предыдущем году</t>
  </si>
  <si>
    <t>Организация медицинской помощи семьям, страдающим бесплодием, с использованием экстракорпорального оплодотворения за счет средств базовой программы обязательного медицинского страхования</t>
  </si>
  <si>
    <t>Охлопков М.Е. - Минстр здравоохранения РК, участник регионального проекта</t>
  </si>
  <si>
    <t>Внедрение механизма финансовой поддержки семей при рождении детей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</si>
  <si>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бюджета, в том числе:</t>
  </si>
  <si>
    <t>1.2.2.</t>
  </si>
  <si>
    <t>1.2.3.</t>
  </si>
  <si>
    <t>1.2.3.1</t>
  </si>
  <si>
    <t>1.2.3.2</t>
  </si>
  <si>
    <t>1.2.3.3</t>
  </si>
  <si>
    <t>1.2.4.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</si>
  <si>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лет, в том числе:</t>
  </si>
  <si>
    <t>01.01.2019-15.12.2019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</si>
  <si>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Внедрение механизма финансовой поддержки семей при рождении детей
</t>
    </r>
    <r>
      <rPr>
        <sz val="10"/>
        <color theme="1"/>
        <rFont val="Times New Roman"/>
        <family val="1"/>
        <charset val="204"/>
      </rPr>
      <t/>
    </r>
  </si>
  <si>
    <t>Куратор</t>
  </si>
  <si>
    <t>Корсаков И.Ю.</t>
  </si>
  <si>
    <t>1.3.2.</t>
  </si>
  <si>
    <t>1.3.3.</t>
  </si>
  <si>
    <t>1.3.3.1</t>
  </si>
  <si>
    <t>1.3.3.2</t>
  </si>
  <si>
    <t>1.3.3.3</t>
  </si>
  <si>
    <t>1.3.4.</t>
  </si>
  <si>
    <t>Семьи, имеющие трех и более детей, получили региональный материнский (семейный) капитал, в том числе:</t>
  </si>
  <si>
    <t>1.4.</t>
  </si>
  <si>
    <t>1.4.1.</t>
  </si>
  <si>
    <t>1.4.1.1.</t>
  </si>
  <si>
    <t>Семьи, имеющие трех и более детей, получили региональный материнский (семейный) капитал</t>
  </si>
  <si>
    <t>Региональный материнский (семейный) капитал предоставлен</t>
  </si>
  <si>
    <t>Кассовый расход по указанному мероприятию указан по состоянию на 01.04.2019</t>
  </si>
  <si>
    <t>__.05.2019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</si>
  <si>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30.04.2019</t>
    </r>
  </si>
  <si>
    <t>Все разделы</t>
  </si>
  <si>
    <t>В отчетном периоде ключевых проблем и рисков не выявлено</t>
  </si>
  <si>
    <t>В графе "Фактическое значение ха предыдущий год" отражено значение показателя за 2017 год. По состоянию на 01.05.2019 предварительные сведения о достижении фактического значения вышеуказанного показателя за 2018 год от Росстата не получены.</t>
  </si>
  <si>
    <t>Риски отклонения от сроков получения результатов отсутствуют.</t>
  </si>
  <si>
    <t xml:space="preserve"> По состоянию на 01.04.2019 региональный материнский (семейный) капитал  предоставлен 464 семьям</t>
  </si>
  <si>
    <t>За январь-апрель 2019 года выполнено 95 полных циклов ЭКО и 43 процедуры криопереноса</t>
  </si>
  <si>
    <t xml:space="preserve">Риски отклонения от сроков получения результатов отсутствуют. По состоянию на 01.04.2019 получили выплату 47 семей с тремя и более детьми (в отношении детей, рожденных в 2019 году) </t>
  </si>
  <si>
    <t>Риски отклонения от сроков получения результатов отсутствуют. На 01.04.2019 года выплату получили 330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</si>
</sst>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9" fillId="3" borderId="8" applyNumberFormat="0" applyAlignment="0" applyProtection="0"/>
    <xf numFmtId="0" fontId="11" fillId="0" borderId="9" applyNumberFormat="0" applyFill="0" applyAlignment="0" applyProtection="0"/>
  </cellStyleXfs>
  <cellXfs count="134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10" fillId="0" borderId="0" xfId="0" applyFont="1"/>
    <xf numFmtId="9" fontId="0" fillId="0" borderId="0" xfId="1" applyFont="1"/>
    <xf numFmtId="2" fontId="0" fillId="0" borderId="0" xfId="0" applyNumberFormat="1"/>
    <xf numFmtId="1" fontId="1" fillId="0" borderId="4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1" fillId="0" borderId="7" xfId="0" applyFont="1" applyBorder="1" applyAlignment="1">
      <alignment vertical="center" wrapText="1"/>
    </xf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1" fillId="5" borderId="9" xfId="3" applyFill="1"/>
    <xf numFmtId="0" fontId="11" fillId="5" borderId="9" xfId="3" applyNumberFormat="1" applyFill="1"/>
    <xf numFmtId="3" fontId="0" fillId="0" borderId="0" xfId="0" applyNumberFormat="1"/>
    <xf numFmtId="3" fontId="3" fillId="2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11" fillId="5" borderId="9" xfId="3" applyFont="1" applyFill="1"/>
    <xf numFmtId="0" fontId="1" fillId="0" borderId="6" xfId="0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1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1" fillId="5" borderId="7" xfId="3" applyFill="1" applyBorder="1" applyAlignment="1">
      <alignment horizontal="center" vertical="center"/>
    </xf>
    <xf numFmtId="0" fontId="11" fillId="5" borderId="6" xfId="3" applyFill="1" applyBorder="1" applyAlignment="1">
      <alignment horizontal="center" vertical="center"/>
    </xf>
    <xf numFmtId="0" fontId="11" fillId="5" borderId="2" xfId="3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5" xfId="1" applyNumberFormat="1" applyFont="1" applyFill="1" applyBorder="1" applyAlignment="1">
      <alignment horizontal="center" vertical="center" wrapText="1"/>
    </xf>
    <xf numFmtId="0" fontId="7" fillId="4" borderId="3" xfId="1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 vertical="center" textRotation="90" wrapText="1"/>
    </xf>
    <xf numFmtId="0" fontId="7" fillId="4" borderId="7" xfId="0" applyNumberFormat="1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9" fillId="3" borderId="17" xfId="2" applyBorder="1" applyAlignment="1">
      <alignment horizontal="left" vertical="center" wrapText="1"/>
    </xf>
    <xf numFmtId="0" fontId="9" fillId="3" borderId="18" xfId="2" applyBorder="1" applyAlignment="1">
      <alignment horizontal="left" vertical="center" wrapText="1"/>
    </xf>
    <xf numFmtId="0" fontId="9" fillId="3" borderId="19" xfId="2" applyBorder="1" applyAlignment="1">
      <alignment horizontal="left" vertical="center" wrapText="1"/>
    </xf>
    <xf numFmtId="0" fontId="9" fillId="3" borderId="20" xfId="2" applyBorder="1" applyAlignment="1">
      <alignment horizontal="left" vertical="center" wrapText="1" indent="1"/>
    </xf>
    <xf numFmtId="0" fontId="9" fillId="3" borderId="8" xfId="2" applyBorder="1" applyAlignment="1">
      <alignment horizontal="left" vertical="center" wrapText="1" indent="1"/>
    </xf>
    <xf numFmtId="0" fontId="9" fillId="3" borderId="21" xfId="2" applyBorder="1" applyAlignment="1">
      <alignment horizontal="left" vertical="center" wrapText="1" indent="1"/>
    </xf>
    <xf numFmtId="0" fontId="9" fillId="3" borderId="20" xfId="2" applyBorder="1" applyAlignment="1">
      <alignment horizontal="left" vertical="center" wrapText="1" indent="2"/>
    </xf>
    <xf numFmtId="0" fontId="9" fillId="3" borderId="8" xfId="2" applyBorder="1" applyAlignment="1">
      <alignment horizontal="left" vertical="center" wrapText="1" indent="2"/>
    </xf>
    <xf numFmtId="0" fontId="9" fillId="3" borderId="21" xfId="2" applyBorder="1" applyAlignment="1">
      <alignment horizontal="left" vertical="center" wrapText="1" indent="2"/>
    </xf>
    <xf numFmtId="0" fontId="9" fillId="3" borderId="22" xfId="2" applyBorder="1" applyAlignment="1">
      <alignment horizontal="left" vertical="center" wrapText="1" indent="2"/>
    </xf>
    <xf numFmtId="0" fontId="9" fillId="3" borderId="23" xfId="2" applyBorder="1" applyAlignment="1">
      <alignment horizontal="left" vertical="center" wrapText="1" indent="2"/>
    </xf>
    <xf numFmtId="0" fontId="9" fillId="3" borderId="24" xfId="2" applyBorder="1" applyAlignment="1">
      <alignment horizontal="left" vertical="center" wrapText="1" indent="2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6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22"/>
  <sheetViews>
    <sheetView zoomScaleNormal="100" workbookViewId="0">
      <selection activeCell="E25" sqref="E25"/>
    </sheetView>
  </sheetViews>
  <sheetFormatPr defaultRowHeight="15" x14ac:dyDescent="0.25"/>
  <cols>
    <col min="3" max="3" width="21" customWidth="1"/>
    <col min="4" max="4" width="20.85546875" customWidth="1"/>
    <col min="5" max="5" width="23.5703125" customWidth="1"/>
    <col min="6" max="6" width="22.28515625" customWidth="1"/>
    <col min="7" max="7" width="25.7109375" customWidth="1"/>
    <col min="9" max="10" width="9.140625" customWidth="1"/>
    <col min="12" max="12" width="9.140625" customWidth="1"/>
  </cols>
  <sheetData>
    <row r="1" spans="3:12" ht="18.75" x14ac:dyDescent="0.25">
      <c r="C1" s="59" t="s">
        <v>77</v>
      </c>
      <c r="G1" s="59" t="s">
        <v>117</v>
      </c>
    </row>
    <row r="2" spans="3:12" ht="18.75" x14ac:dyDescent="0.25">
      <c r="C2" s="59" t="s">
        <v>78</v>
      </c>
      <c r="G2" s="59" t="s">
        <v>78</v>
      </c>
    </row>
    <row r="3" spans="3:12" ht="18.75" x14ac:dyDescent="0.25">
      <c r="C3" s="59" t="s">
        <v>82</v>
      </c>
      <c r="G3" s="59" t="s">
        <v>118</v>
      </c>
    </row>
    <row r="4" spans="3:12" ht="18.75" x14ac:dyDescent="0.3">
      <c r="C4" s="59" t="s">
        <v>79</v>
      </c>
      <c r="G4" s="59" t="s">
        <v>79</v>
      </c>
      <c r="L4" s="58"/>
    </row>
    <row r="5" spans="3:12" ht="22.5" x14ac:dyDescent="0.3">
      <c r="C5" s="60" t="s">
        <v>80</v>
      </c>
      <c r="G5" s="60" t="s">
        <v>80</v>
      </c>
      <c r="L5" s="58"/>
    </row>
    <row r="6" spans="3:12" ht="18.75" x14ac:dyDescent="0.3">
      <c r="C6" s="61" t="s">
        <v>132</v>
      </c>
      <c r="G6" s="61" t="s">
        <v>132</v>
      </c>
      <c r="L6" s="58"/>
    </row>
    <row r="7" spans="3:12" ht="18.75" x14ac:dyDescent="0.3">
      <c r="C7" s="61"/>
      <c r="L7" s="58"/>
    </row>
    <row r="8" spans="3:12" ht="15.75" thickBot="1" x14ac:dyDescent="0.3"/>
    <row r="9" spans="3:12" x14ac:dyDescent="0.25">
      <c r="C9" s="63"/>
      <c r="D9" s="64"/>
      <c r="E9" s="64"/>
      <c r="F9" s="64"/>
      <c r="G9" s="65"/>
    </row>
    <row r="10" spans="3:12" ht="18.75" x14ac:dyDescent="0.25">
      <c r="C10" s="89" t="s">
        <v>63</v>
      </c>
      <c r="D10" s="90"/>
      <c r="E10" s="90"/>
      <c r="F10" s="90"/>
      <c r="G10" s="91"/>
    </row>
    <row r="11" spans="3:12" ht="18.75" x14ac:dyDescent="0.25">
      <c r="C11" s="53"/>
      <c r="D11" s="66"/>
      <c r="E11" s="66"/>
      <c r="F11" s="66"/>
      <c r="G11" s="67"/>
    </row>
    <row r="12" spans="3:12" ht="18.75" x14ac:dyDescent="0.25">
      <c r="C12" s="89" t="s">
        <v>133</v>
      </c>
      <c r="D12" s="90"/>
      <c r="E12" s="90"/>
      <c r="F12" s="90"/>
      <c r="G12" s="91"/>
    </row>
    <row r="13" spans="3:12" ht="18.75" x14ac:dyDescent="0.25">
      <c r="C13" s="53"/>
      <c r="D13" s="66"/>
      <c r="E13" s="66"/>
      <c r="F13" s="66"/>
      <c r="G13" s="67"/>
    </row>
    <row r="14" spans="3:12" ht="18.75" x14ac:dyDescent="0.25">
      <c r="C14" s="92" t="s">
        <v>83</v>
      </c>
      <c r="D14" s="90"/>
      <c r="E14" s="90"/>
      <c r="F14" s="90"/>
      <c r="G14" s="91"/>
    </row>
    <row r="15" spans="3:12" ht="18.75" x14ac:dyDescent="0.25">
      <c r="C15" s="53"/>
      <c r="D15" s="66"/>
      <c r="E15" s="66"/>
      <c r="F15" s="66"/>
      <c r="G15" s="67"/>
    </row>
    <row r="16" spans="3:12" ht="18.75" x14ac:dyDescent="0.25">
      <c r="C16" s="92" t="s">
        <v>84</v>
      </c>
      <c r="D16" s="93"/>
      <c r="E16" s="93"/>
      <c r="F16" s="93"/>
      <c r="G16" s="94"/>
    </row>
    <row r="17" spans="3:7" ht="19.5" thickBot="1" x14ac:dyDescent="0.3">
      <c r="C17" s="47"/>
      <c r="D17" s="68"/>
      <c r="E17" s="68"/>
      <c r="F17" s="68"/>
      <c r="G17" s="69"/>
    </row>
    <row r="18" spans="3:7" ht="20.25" thickBot="1" x14ac:dyDescent="0.3">
      <c r="C18" s="95" t="s">
        <v>64</v>
      </c>
      <c r="D18" s="96"/>
      <c r="E18" s="96"/>
      <c r="F18" s="96"/>
      <c r="G18" s="97"/>
    </row>
    <row r="19" spans="3:7" ht="16.5" thickBot="1" x14ac:dyDescent="0.3">
      <c r="C19" s="35"/>
      <c r="D19" s="62"/>
      <c r="E19" s="62"/>
      <c r="F19" s="62"/>
      <c r="G19" s="62"/>
    </row>
    <row r="20" spans="3:7" ht="16.5" thickBot="1" x14ac:dyDescent="0.3">
      <c r="C20" s="45" t="s">
        <v>65</v>
      </c>
      <c r="D20" s="46" t="s">
        <v>66</v>
      </c>
      <c r="E20" s="46" t="s">
        <v>67</v>
      </c>
      <c r="F20" s="46" t="s">
        <v>68</v>
      </c>
      <c r="G20" s="46" t="s">
        <v>69</v>
      </c>
    </row>
    <row r="21" spans="3:7" ht="29.25" customHeight="1" thickBot="1" x14ac:dyDescent="0.3">
      <c r="C21" s="12" t="s">
        <v>55</v>
      </c>
      <c r="D21" s="6" t="s">
        <v>57</v>
      </c>
      <c r="E21" s="6" t="s">
        <v>59</v>
      </c>
      <c r="F21" s="6" t="s">
        <v>56</v>
      </c>
      <c r="G21" s="6" t="s">
        <v>56</v>
      </c>
    </row>
    <row r="22" spans="3:7" ht="54" customHeight="1" thickBot="1" x14ac:dyDescent="0.3">
      <c r="C22" s="36" t="s">
        <v>70</v>
      </c>
      <c r="D22" s="37" t="s">
        <v>88</v>
      </c>
      <c r="E22" s="37" t="s">
        <v>59</v>
      </c>
      <c r="F22" s="37" t="s">
        <v>56</v>
      </c>
      <c r="G22" s="37" t="s">
        <v>56</v>
      </c>
    </row>
  </sheetData>
  <mergeCells count="5">
    <mergeCell ref="C10:G10"/>
    <mergeCell ref="C16:G16"/>
    <mergeCell ref="C12:G12"/>
    <mergeCell ref="C18:G18"/>
    <mergeCell ref="C14:G14"/>
  </mergeCells>
  <pageMargins left="0.7" right="0.7" top="0.75" bottom="0.75" header="0.3" footer="0.3"/>
  <pageSetup paperSize="9" scale="8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06283BA-BF7C-4414-AF13-7B99AF148257}">
            <xm:f>NOT(ISERROR(SEARCH('Проверка данных'!$E$1,C21)))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A1073D70-7139-4D59-AEE9-D29DC9CB61C6}">
            <xm:f>NOT(ISERROR(SEARCH('Проверка данных'!$D$1,C21)))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5E2BD54C-AC51-4B7B-A6EE-9DA5C52CB5C2}">
            <xm:f>NOT(ISERROR(SEARCH('Проверка данных'!$C$1,C21)))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7010C919-DFEA-4931-8A46-B54BFA1F587B}">
            <xm:f>NOT(ISERROR(SEARCH('Проверка данных'!$B$1,C21)))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198C78F8-A6E4-42D4-ACE0-D1AF6B2EF6C7}">
            <xm:f>NOT(ISERROR(SEARCH('Проверка данных'!$A$1,C21)))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C21:G21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C21:G21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D21" sqref="D21"/>
    </sheetView>
  </sheetViews>
  <sheetFormatPr defaultRowHeight="15" x14ac:dyDescent="0.25"/>
  <cols>
    <col min="1" max="1" width="14.28515625" customWidth="1"/>
    <col min="2" max="2" width="15.5703125" customWidth="1"/>
    <col min="3" max="3" width="29.5703125" customWidth="1"/>
    <col min="4" max="4" width="18.28515625" customWidth="1"/>
    <col min="5" max="5" width="42.5703125" customWidth="1"/>
  </cols>
  <sheetData>
    <row r="1" spans="1:5" ht="20.25" thickBot="1" x14ac:dyDescent="0.35">
      <c r="A1" s="48" t="s">
        <v>71</v>
      </c>
      <c r="B1" s="48"/>
    </row>
    <row r="2" spans="1:5" ht="16.5" thickTop="1" thickBot="1" x14ac:dyDescent="0.3"/>
    <row r="3" spans="1:5" ht="46.5" customHeight="1" thickBot="1" x14ac:dyDescent="0.3">
      <c r="A3" s="42" t="s">
        <v>0</v>
      </c>
      <c r="B3" s="43" t="s">
        <v>1</v>
      </c>
      <c r="C3" s="44" t="s">
        <v>2</v>
      </c>
      <c r="D3" s="44" t="s">
        <v>3</v>
      </c>
      <c r="E3" s="44" t="s">
        <v>4</v>
      </c>
    </row>
    <row r="4" spans="1:5" ht="39" thickBot="1" x14ac:dyDescent="0.3">
      <c r="A4" s="11" t="s">
        <v>5</v>
      </c>
      <c r="B4" s="8" t="s">
        <v>55</v>
      </c>
      <c r="C4" s="70" t="s">
        <v>134</v>
      </c>
      <c r="D4" s="70" t="s">
        <v>135</v>
      </c>
      <c r="E4" s="8"/>
    </row>
    <row r="5" spans="1:5" ht="26.25" hidden="1" thickBot="1" x14ac:dyDescent="0.3">
      <c r="A5" s="11" t="s">
        <v>6</v>
      </c>
      <c r="B5" s="8" t="s">
        <v>59</v>
      </c>
      <c r="C5" s="8"/>
      <c r="D5" s="8"/>
      <c r="E5" s="8"/>
    </row>
    <row r="6" spans="1:5" ht="39" hidden="1" thickBot="1" x14ac:dyDescent="0.3">
      <c r="A6" s="11" t="s">
        <v>7</v>
      </c>
      <c r="B6" s="8" t="s">
        <v>58</v>
      </c>
      <c r="C6" s="8"/>
      <c r="D6" s="8"/>
      <c r="E6" s="8"/>
    </row>
    <row r="7" spans="1:5" ht="26.25" hidden="1" thickBot="1" x14ac:dyDescent="0.3">
      <c r="A7" s="11" t="s">
        <v>16</v>
      </c>
      <c r="B7" s="8" t="s">
        <v>57</v>
      </c>
      <c r="C7" s="8"/>
      <c r="D7" s="8"/>
      <c r="E7" s="8"/>
    </row>
    <row r="8" spans="1:5" ht="26.25" hidden="1" thickBot="1" x14ac:dyDescent="0.3">
      <c r="A8" s="11" t="s">
        <v>60</v>
      </c>
      <c r="B8" s="8" t="s">
        <v>56</v>
      </c>
      <c r="C8" s="8"/>
      <c r="D8" s="8"/>
      <c r="E8" s="8"/>
    </row>
    <row r="9" spans="1:5" ht="15.75" hidden="1" thickBot="1" x14ac:dyDescent="0.3">
      <c r="A9" s="5" t="s">
        <v>45</v>
      </c>
      <c r="B9" s="17"/>
      <c r="C9" s="17" t="s">
        <v>45</v>
      </c>
      <c r="D9" s="17"/>
      <c r="E9" s="18"/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8"/>
  <sheetViews>
    <sheetView topLeftCell="A7" zoomScaleNormal="100" workbookViewId="0">
      <selection activeCell="M8" sqref="M8"/>
    </sheetView>
  </sheetViews>
  <sheetFormatPr defaultRowHeight="15" x14ac:dyDescent="0.25"/>
  <cols>
    <col min="1" max="1" width="17" customWidth="1"/>
    <col min="2" max="2" width="17.28515625" customWidth="1"/>
    <col min="3" max="3" width="18.5703125" style="54" customWidth="1"/>
    <col min="4" max="4" width="18.5703125" customWidth="1"/>
    <col min="5" max="5" width="18.5703125" style="29" customWidth="1"/>
    <col min="6" max="6" width="21.140625" style="27" customWidth="1"/>
    <col min="7" max="10" width="9.140625" style="27"/>
    <col min="11" max="11" width="15.5703125" style="27" customWidth="1"/>
    <col min="12" max="12" width="17.7109375" style="26" customWidth="1"/>
    <col min="13" max="13" width="14.7109375" customWidth="1"/>
  </cols>
  <sheetData>
    <row r="1" spans="1:13" ht="20.25" thickBot="1" x14ac:dyDescent="0.35">
      <c r="A1" s="48" t="s">
        <v>72</v>
      </c>
      <c r="B1" s="48"/>
      <c r="C1" s="56"/>
      <c r="D1" s="48"/>
      <c r="E1"/>
    </row>
    <row r="2" spans="1:13" ht="16.5" thickTop="1" thickBot="1" x14ac:dyDescent="0.3"/>
    <row r="3" spans="1:13" ht="32.25" customHeight="1" thickBot="1" x14ac:dyDescent="0.3">
      <c r="A3" s="98" t="s">
        <v>0</v>
      </c>
      <c r="B3" s="104" t="s">
        <v>1</v>
      </c>
      <c r="C3" s="98" t="s">
        <v>8</v>
      </c>
      <c r="D3" s="98" t="s">
        <v>81</v>
      </c>
      <c r="E3" s="100" t="s">
        <v>46</v>
      </c>
      <c r="F3" s="100" t="s">
        <v>47</v>
      </c>
      <c r="G3" s="106" t="s">
        <v>9</v>
      </c>
      <c r="H3" s="107"/>
      <c r="I3" s="107"/>
      <c r="J3" s="108"/>
      <c r="K3" s="100" t="s">
        <v>10</v>
      </c>
      <c r="L3" s="102" t="s">
        <v>48</v>
      </c>
      <c r="M3" s="98" t="s">
        <v>11</v>
      </c>
    </row>
    <row r="4" spans="1:13" ht="30.75" customHeight="1" thickBot="1" x14ac:dyDescent="0.3">
      <c r="A4" s="99"/>
      <c r="B4" s="105"/>
      <c r="C4" s="99"/>
      <c r="D4" s="99"/>
      <c r="E4" s="101"/>
      <c r="F4" s="101"/>
      <c r="G4" s="41" t="s">
        <v>12</v>
      </c>
      <c r="H4" s="41" t="s">
        <v>13</v>
      </c>
      <c r="I4" s="41" t="s">
        <v>14</v>
      </c>
      <c r="J4" s="41" t="s">
        <v>15</v>
      </c>
      <c r="K4" s="101"/>
      <c r="L4" s="103"/>
      <c r="M4" s="99"/>
    </row>
    <row r="5" spans="1:13" ht="30" hidden="1" customHeight="1" thickBot="1" x14ac:dyDescent="0.3">
      <c r="A5" s="38" t="s">
        <v>61</v>
      </c>
      <c r="B5" s="33"/>
      <c r="C5" s="57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13" ht="255.75" thickBot="1" x14ac:dyDescent="0.3">
      <c r="A6" s="11" t="s">
        <v>5</v>
      </c>
      <c r="B6" s="8" t="s">
        <v>57</v>
      </c>
      <c r="C6" s="8" t="s">
        <v>85</v>
      </c>
      <c r="D6" s="8" t="s">
        <v>76</v>
      </c>
      <c r="E6" s="28" t="s">
        <v>86</v>
      </c>
      <c r="F6" s="88">
        <v>1.5609999999999999</v>
      </c>
      <c r="G6" s="88" t="s">
        <v>87</v>
      </c>
      <c r="H6" s="88" t="s">
        <v>87</v>
      </c>
      <c r="I6" s="88" t="s">
        <v>87</v>
      </c>
      <c r="J6" s="88" t="s">
        <v>87</v>
      </c>
      <c r="K6" s="88">
        <v>1.6</v>
      </c>
      <c r="L6" s="87"/>
      <c r="M6" s="70" t="s">
        <v>136</v>
      </c>
    </row>
    <row r="7" spans="1:13" ht="255.75" thickBot="1" x14ac:dyDescent="0.3">
      <c r="A7" s="11" t="s">
        <v>6</v>
      </c>
      <c r="B7" s="8" t="s">
        <v>57</v>
      </c>
      <c r="C7" s="8" t="s">
        <v>89</v>
      </c>
      <c r="D7" s="8" t="s">
        <v>76</v>
      </c>
      <c r="E7" s="28" t="s">
        <v>86</v>
      </c>
      <c r="F7" s="86">
        <v>105.26</v>
      </c>
      <c r="G7" s="86" t="s">
        <v>87</v>
      </c>
      <c r="H7" s="86" t="s">
        <v>87</v>
      </c>
      <c r="I7" s="86" t="s">
        <v>87</v>
      </c>
      <c r="J7" s="86" t="s">
        <v>87</v>
      </c>
      <c r="K7" s="86">
        <v>108.9</v>
      </c>
      <c r="L7" s="87"/>
      <c r="M7" s="70" t="s">
        <v>136</v>
      </c>
    </row>
    <row r="8" spans="1:13" ht="255.75" thickBot="1" x14ac:dyDescent="0.3">
      <c r="A8" s="11" t="s">
        <v>7</v>
      </c>
      <c r="B8" s="8" t="s">
        <v>57</v>
      </c>
      <c r="C8" s="8" t="s">
        <v>90</v>
      </c>
      <c r="D8" s="8" t="s">
        <v>76</v>
      </c>
      <c r="E8" s="28" t="s">
        <v>86</v>
      </c>
      <c r="F8" s="86">
        <v>85.92</v>
      </c>
      <c r="G8" s="86" t="s">
        <v>87</v>
      </c>
      <c r="H8" s="86" t="s">
        <v>87</v>
      </c>
      <c r="I8" s="86" t="s">
        <v>87</v>
      </c>
      <c r="J8" s="86" t="s">
        <v>87</v>
      </c>
      <c r="K8" s="86">
        <v>88</v>
      </c>
      <c r="L8" s="87"/>
      <c r="M8" s="70" t="s">
        <v>136</v>
      </c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ageMargins left="0.7" right="0.7" top="0.75" bottom="0.75" header="0.3" footer="0.3"/>
  <pageSetup paperSize="9" scale="6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B6:B8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35"/>
  <sheetViews>
    <sheetView topLeftCell="A28" zoomScaleNormal="100" workbookViewId="0">
      <selection activeCell="M13" sqref="M13"/>
    </sheetView>
  </sheetViews>
  <sheetFormatPr defaultRowHeight="15" x14ac:dyDescent="0.25"/>
  <cols>
    <col min="1" max="1" width="9.140625" style="15"/>
    <col min="2" max="2" width="19.7109375" customWidth="1"/>
    <col min="3" max="3" width="30.7109375" customWidth="1"/>
    <col min="4" max="4" width="17.5703125" style="50" customWidth="1"/>
    <col min="5" max="5" width="11.140625" style="50" customWidth="1"/>
    <col min="6" max="6" width="13.140625" style="50" customWidth="1"/>
    <col min="7" max="7" width="12.85546875" style="50" customWidth="1"/>
    <col min="8" max="8" width="11.7109375" style="50" customWidth="1"/>
    <col min="9" max="9" width="22.5703125" style="31" customWidth="1"/>
    <col min="10" max="10" width="23.5703125" customWidth="1"/>
  </cols>
  <sheetData>
    <row r="1" spans="1:13" ht="20.25" thickBot="1" x14ac:dyDescent="0.35">
      <c r="A1" s="49" t="s">
        <v>73</v>
      </c>
      <c r="B1" s="48"/>
      <c r="C1" s="48"/>
    </row>
    <row r="2" spans="1:13" ht="16.5" thickTop="1" thickBot="1" x14ac:dyDescent="0.3"/>
    <row r="3" spans="1:13" ht="15.75" thickBot="1" x14ac:dyDescent="0.3">
      <c r="A3" s="123" t="s">
        <v>0</v>
      </c>
      <c r="B3" s="125" t="s">
        <v>1</v>
      </c>
      <c r="C3" s="121" t="s">
        <v>17</v>
      </c>
      <c r="D3" s="127" t="s">
        <v>18</v>
      </c>
      <c r="E3" s="128"/>
      <c r="F3" s="129"/>
      <c r="G3" s="130" t="s">
        <v>19</v>
      </c>
      <c r="H3" s="131"/>
      <c r="I3" s="123" t="s">
        <v>49</v>
      </c>
      <c r="J3" s="121" t="s">
        <v>11</v>
      </c>
    </row>
    <row r="4" spans="1:13" ht="51.75" thickBot="1" x14ac:dyDescent="0.3">
      <c r="A4" s="124"/>
      <c r="B4" s="126"/>
      <c r="C4" s="122"/>
      <c r="D4" s="40" t="s">
        <v>20</v>
      </c>
      <c r="E4" s="40" t="s">
        <v>21</v>
      </c>
      <c r="F4" s="40" t="s">
        <v>22</v>
      </c>
      <c r="G4" s="40" t="s">
        <v>23</v>
      </c>
      <c r="H4" s="40" t="s">
        <v>24</v>
      </c>
      <c r="I4" s="124"/>
      <c r="J4" s="122"/>
    </row>
    <row r="5" spans="1:13" ht="15.75" thickBot="1" x14ac:dyDescent="0.3">
      <c r="A5" s="13">
        <v>1</v>
      </c>
      <c r="B5" s="1">
        <v>2</v>
      </c>
      <c r="C5" s="1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  <c r="J5" s="1">
        <v>10</v>
      </c>
    </row>
    <row r="6" spans="1:13" ht="39" thickBot="1" x14ac:dyDescent="0.3">
      <c r="A6" s="14">
        <v>1</v>
      </c>
      <c r="B6" s="8" t="s">
        <v>55</v>
      </c>
      <c r="C6" s="4" t="s">
        <v>106</v>
      </c>
      <c r="D6" s="51" t="s">
        <v>87</v>
      </c>
      <c r="E6" s="51" t="s">
        <v>87</v>
      </c>
      <c r="F6" s="51" t="s">
        <v>87</v>
      </c>
      <c r="G6" s="73" t="s">
        <v>87</v>
      </c>
      <c r="H6" s="73" t="s">
        <v>87</v>
      </c>
      <c r="I6" s="74" t="s">
        <v>87</v>
      </c>
      <c r="J6" s="75" t="s">
        <v>87</v>
      </c>
    </row>
    <row r="7" spans="1:13" ht="77.25" thickBot="1" x14ac:dyDescent="0.3">
      <c r="A7" s="14" t="s">
        <v>25</v>
      </c>
      <c r="B7" s="8" t="s">
        <v>59</v>
      </c>
      <c r="C7" s="4" t="s">
        <v>107</v>
      </c>
      <c r="D7" s="73">
        <f>D8</f>
        <v>150.96700000000001</v>
      </c>
      <c r="E7" s="73">
        <f t="shared" ref="E7:H7" si="0">E8</f>
        <v>150.96700000000001</v>
      </c>
      <c r="F7" s="73">
        <f t="shared" si="0"/>
        <v>150.96700000000001</v>
      </c>
      <c r="G7" s="73">
        <f t="shared" si="0"/>
        <v>52.834600000000002</v>
      </c>
      <c r="H7" s="73">
        <f t="shared" si="0"/>
        <v>52.834600000000002</v>
      </c>
      <c r="I7" s="74">
        <f>H7/E7</f>
        <v>0.34997449773791622</v>
      </c>
      <c r="J7" s="75" t="s">
        <v>131</v>
      </c>
      <c r="L7" s="16"/>
      <c r="M7" s="15"/>
    </row>
    <row r="8" spans="1:13" ht="15.75" thickBot="1" x14ac:dyDescent="0.3">
      <c r="A8" s="14" t="s">
        <v>52</v>
      </c>
      <c r="B8" s="8" t="s">
        <v>59</v>
      </c>
      <c r="C8" s="2" t="s">
        <v>26</v>
      </c>
      <c r="D8" s="73">
        <v>150.96700000000001</v>
      </c>
      <c r="E8" s="73">
        <v>150.96700000000001</v>
      </c>
      <c r="F8" s="73">
        <v>150.96700000000001</v>
      </c>
      <c r="G8" s="73">
        <v>52.834600000000002</v>
      </c>
      <c r="H8" s="73">
        <v>52.834600000000002</v>
      </c>
      <c r="I8" s="74">
        <f>H8/E8</f>
        <v>0.34997449773791622</v>
      </c>
      <c r="J8" s="75"/>
    </row>
    <row r="9" spans="1:13" ht="39" thickBot="1" x14ac:dyDescent="0.3">
      <c r="A9" s="14" t="s">
        <v>50</v>
      </c>
      <c r="B9" s="8" t="s">
        <v>55</v>
      </c>
      <c r="C9" s="2" t="s">
        <v>27</v>
      </c>
      <c r="D9" s="52">
        <v>0</v>
      </c>
      <c r="E9" s="52">
        <v>0</v>
      </c>
      <c r="F9" s="52">
        <v>0</v>
      </c>
      <c r="G9" s="76">
        <v>0</v>
      </c>
      <c r="H9" s="76">
        <v>0</v>
      </c>
      <c r="I9" s="77" t="s">
        <v>87</v>
      </c>
      <c r="J9" s="78"/>
    </row>
    <row r="10" spans="1:13" ht="39" thickBot="1" x14ac:dyDescent="0.3">
      <c r="A10" s="14" t="s">
        <v>51</v>
      </c>
      <c r="B10" s="8" t="s">
        <v>55</v>
      </c>
      <c r="C10" s="2" t="s">
        <v>28</v>
      </c>
      <c r="D10" s="52">
        <f>SUM(D11:D13)</f>
        <v>0</v>
      </c>
      <c r="E10" s="52">
        <f t="shared" ref="E10:H10" si="1">SUM(E11:E13)</f>
        <v>0</v>
      </c>
      <c r="F10" s="52">
        <f t="shared" si="1"/>
        <v>0</v>
      </c>
      <c r="G10" s="52">
        <f t="shared" si="1"/>
        <v>0</v>
      </c>
      <c r="H10" s="52">
        <f t="shared" si="1"/>
        <v>0</v>
      </c>
      <c r="I10" s="77" t="s">
        <v>87</v>
      </c>
      <c r="J10" s="78"/>
      <c r="L10" s="16"/>
    </row>
    <row r="11" spans="1:13" ht="26.25" thickBot="1" x14ac:dyDescent="0.3">
      <c r="A11" s="14" t="s">
        <v>29</v>
      </c>
      <c r="B11" s="8" t="s">
        <v>55</v>
      </c>
      <c r="C11" s="2" t="s">
        <v>30</v>
      </c>
      <c r="D11" s="52">
        <v>0</v>
      </c>
      <c r="E11" s="52">
        <v>0</v>
      </c>
      <c r="F11" s="52">
        <v>0</v>
      </c>
      <c r="G11" s="76">
        <v>0</v>
      </c>
      <c r="H11" s="76">
        <v>0</v>
      </c>
      <c r="I11" s="77" t="s">
        <v>87</v>
      </c>
      <c r="J11" s="78"/>
    </row>
    <row r="12" spans="1:13" ht="51.75" thickBot="1" x14ac:dyDescent="0.3">
      <c r="A12" s="14" t="s">
        <v>31</v>
      </c>
      <c r="B12" s="8" t="s">
        <v>55</v>
      </c>
      <c r="C12" s="2" t="s">
        <v>32</v>
      </c>
      <c r="D12" s="52">
        <v>0</v>
      </c>
      <c r="E12" s="52">
        <v>0</v>
      </c>
      <c r="F12" s="52">
        <v>0</v>
      </c>
      <c r="G12" s="76">
        <v>0</v>
      </c>
      <c r="H12" s="76">
        <v>0</v>
      </c>
      <c r="I12" s="77" t="s">
        <v>87</v>
      </c>
      <c r="J12" s="78"/>
    </row>
    <row r="13" spans="1:13" ht="64.5" thickBot="1" x14ac:dyDescent="0.3">
      <c r="A13" s="14" t="s">
        <v>33</v>
      </c>
      <c r="B13" s="8" t="s">
        <v>55</v>
      </c>
      <c r="C13" s="2" t="s">
        <v>34</v>
      </c>
      <c r="D13" s="52">
        <v>0</v>
      </c>
      <c r="E13" s="52">
        <v>0</v>
      </c>
      <c r="F13" s="52">
        <v>0</v>
      </c>
      <c r="G13" s="76">
        <v>0</v>
      </c>
      <c r="H13" s="76">
        <v>0</v>
      </c>
      <c r="I13" s="77" t="s">
        <v>87</v>
      </c>
      <c r="J13" s="78"/>
    </row>
    <row r="14" spans="1:13" ht="26.25" thickBot="1" x14ac:dyDescent="0.3">
      <c r="A14" s="14" t="s">
        <v>53</v>
      </c>
      <c r="B14" s="8" t="s">
        <v>55</v>
      </c>
      <c r="C14" s="3" t="s">
        <v>35</v>
      </c>
      <c r="D14" s="51">
        <v>0</v>
      </c>
      <c r="E14" s="51" t="s">
        <v>36</v>
      </c>
      <c r="F14" s="51" t="s">
        <v>36</v>
      </c>
      <c r="G14" s="73" t="s">
        <v>36</v>
      </c>
      <c r="H14" s="73">
        <v>0</v>
      </c>
      <c r="I14" s="74" t="s">
        <v>87</v>
      </c>
      <c r="J14" s="84"/>
    </row>
    <row r="15" spans="1:13" ht="90" thickBot="1" x14ac:dyDescent="0.3">
      <c r="A15" s="14" t="s">
        <v>54</v>
      </c>
      <c r="B15" s="8" t="s">
        <v>59</v>
      </c>
      <c r="C15" s="4" t="s">
        <v>114</v>
      </c>
      <c r="D15" s="73">
        <f>D16+D18</f>
        <v>396.3075</v>
      </c>
      <c r="E15" s="73">
        <f t="shared" ref="E15:H15" si="2">E16+E18</f>
        <v>396.3075</v>
      </c>
      <c r="F15" s="73">
        <f t="shared" si="2"/>
        <v>396.3075</v>
      </c>
      <c r="G15" s="73">
        <f t="shared" si="2"/>
        <v>86.344400000000007</v>
      </c>
      <c r="H15" s="73">
        <f t="shared" si="2"/>
        <v>86.344400000000007</v>
      </c>
      <c r="I15" s="74">
        <f>H15/E15</f>
        <v>0.21787223305135534</v>
      </c>
      <c r="J15" s="75" t="s">
        <v>131</v>
      </c>
    </row>
    <row r="16" spans="1:13" ht="15.75" thickBot="1" x14ac:dyDescent="0.3">
      <c r="A16" s="14" t="s">
        <v>99</v>
      </c>
      <c r="B16" s="8" t="s">
        <v>59</v>
      </c>
      <c r="C16" s="2" t="s">
        <v>26</v>
      </c>
      <c r="D16" s="73">
        <v>372.529</v>
      </c>
      <c r="E16" s="73">
        <v>372.529</v>
      </c>
      <c r="F16" s="73">
        <v>372.529</v>
      </c>
      <c r="G16" s="73">
        <v>53.656100000000002</v>
      </c>
      <c r="H16" s="73">
        <v>53.656100000000002</v>
      </c>
      <c r="I16" s="74">
        <f>H16/E16</f>
        <v>0.14403200824633788</v>
      </c>
      <c r="J16" s="75"/>
    </row>
    <row r="17" spans="1:10" ht="39" thickBot="1" x14ac:dyDescent="0.3">
      <c r="A17" s="14" t="s">
        <v>108</v>
      </c>
      <c r="B17" s="8" t="s">
        <v>55</v>
      </c>
      <c r="C17" s="2" t="s">
        <v>27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7" t="s">
        <v>87</v>
      </c>
      <c r="J17" s="78"/>
    </row>
    <row r="18" spans="1:10" ht="39" thickBot="1" x14ac:dyDescent="0.3">
      <c r="A18" s="14" t="s">
        <v>109</v>
      </c>
      <c r="B18" s="8" t="s">
        <v>59</v>
      </c>
      <c r="C18" s="2" t="s">
        <v>28</v>
      </c>
      <c r="D18" s="76">
        <f>SUM(D19:D21)</f>
        <v>23.778500000000001</v>
      </c>
      <c r="E18" s="76">
        <f t="shared" ref="E18:H18" si="3">SUM(E19:E21)</f>
        <v>23.778500000000001</v>
      </c>
      <c r="F18" s="76">
        <f t="shared" si="3"/>
        <v>23.778500000000001</v>
      </c>
      <c r="G18" s="76">
        <f t="shared" si="3"/>
        <v>32.688299999999998</v>
      </c>
      <c r="H18" s="76">
        <f t="shared" si="3"/>
        <v>32.688299999999998</v>
      </c>
      <c r="I18" s="77">
        <f>H18/E18</f>
        <v>1.3746998338835501</v>
      </c>
      <c r="J18" s="78"/>
    </row>
    <row r="19" spans="1:10" ht="26.25" thickBot="1" x14ac:dyDescent="0.3">
      <c r="A19" s="14" t="s">
        <v>110</v>
      </c>
      <c r="B19" s="8" t="s">
        <v>59</v>
      </c>
      <c r="C19" s="2" t="s">
        <v>30</v>
      </c>
      <c r="D19" s="76">
        <v>23.778500000000001</v>
      </c>
      <c r="E19" s="76">
        <v>23.778500000000001</v>
      </c>
      <c r="F19" s="76">
        <v>23.778500000000001</v>
      </c>
      <c r="G19" s="76">
        <v>32.688299999999998</v>
      </c>
      <c r="H19" s="76">
        <v>32.688299999999998</v>
      </c>
      <c r="I19" s="77">
        <f>H19/E19</f>
        <v>1.3746998338835501</v>
      </c>
      <c r="J19" s="78"/>
    </row>
    <row r="20" spans="1:10" ht="51.75" thickBot="1" x14ac:dyDescent="0.3">
      <c r="A20" s="14" t="s">
        <v>111</v>
      </c>
      <c r="B20" s="8" t="s">
        <v>55</v>
      </c>
      <c r="C20" s="2" t="s">
        <v>32</v>
      </c>
      <c r="D20" s="52">
        <v>0</v>
      </c>
      <c r="E20" s="52">
        <v>0</v>
      </c>
      <c r="F20" s="52">
        <v>0</v>
      </c>
      <c r="G20" s="76">
        <v>0</v>
      </c>
      <c r="H20" s="76">
        <v>0</v>
      </c>
      <c r="I20" s="77" t="s">
        <v>87</v>
      </c>
      <c r="J20" s="78"/>
    </row>
    <row r="21" spans="1:10" ht="64.5" thickBot="1" x14ac:dyDescent="0.3">
      <c r="A21" s="14" t="s">
        <v>112</v>
      </c>
      <c r="B21" s="8" t="s">
        <v>55</v>
      </c>
      <c r="C21" s="2" t="s">
        <v>34</v>
      </c>
      <c r="D21" s="52">
        <v>0</v>
      </c>
      <c r="E21" s="52">
        <v>0</v>
      </c>
      <c r="F21" s="52">
        <v>0</v>
      </c>
      <c r="G21" s="76">
        <v>0</v>
      </c>
      <c r="H21" s="76">
        <v>0</v>
      </c>
      <c r="I21" s="77" t="s">
        <v>87</v>
      </c>
      <c r="J21" s="78"/>
    </row>
    <row r="22" spans="1:10" ht="26.25" thickBot="1" x14ac:dyDescent="0.3">
      <c r="A22" s="14" t="s">
        <v>113</v>
      </c>
      <c r="B22" s="8" t="s">
        <v>55</v>
      </c>
      <c r="C22" s="3" t="s">
        <v>35</v>
      </c>
      <c r="D22" s="51">
        <v>0</v>
      </c>
      <c r="E22" s="51" t="s">
        <v>36</v>
      </c>
      <c r="F22" s="51" t="s">
        <v>36</v>
      </c>
      <c r="G22" s="73" t="s">
        <v>36</v>
      </c>
      <c r="H22" s="73">
        <v>0</v>
      </c>
      <c r="I22" s="74" t="s">
        <v>87</v>
      </c>
      <c r="J22" s="84"/>
    </row>
    <row r="23" spans="1:10" ht="51.75" thickBot="1" x14ac:dyDescent="0.3">
      <c r="A23" s="14" t="s">
        <v>100</v>
      </c>
      <c r="B23" s="8" t="s">
        <v>59</v>
      </c>
      <c r="C23" s="85" t="s">
        <v>125</v>
      </c>
      <c r="D23" s="73">
        <f>D24+D26</f>
        <v>80.400000000000006</v>
      </c>
      <c r="E23" s="73">
        <f t="shared" ref="E23:H23" si="4">E24+E26</f>
        <v>80.400000000000006</v>
      </c>
      <c r="F23" s="73">
        <f t="shared" si="4"/>
        <v>80.400000000000006</v>
      </c>
      <c r="G23" s="73">
        <f t="shared" si="4"/>
        <v>18.181799999999999</v>
      </c>
      <c r="H23" s="73">
        <f t="shared" si="4"/>
        <v>18.181799999999999</v>
      </c>
      <c r="I23" s="74">
        <f>H23/E23</f>
        <v>0.22614179104477608</v>
      </c>
      <c r="J23" s="75" t="s">
        <v>131</v>
      </c>
    </row>
    <row r="24" spans="1:10" ht="15.75" thickBot="1" x14ac:dyDescent="0.3">
      <c r="A24" s="14" t="s">
        <v>101</v>
      </c>
      <c r="B24" s="8" t="s">
        <v>59</v>
      </c>
      <c r="C24" s="84" t="s">
        <v>26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4" t="s">
        <v>87</v>
      </c>
      <c r="J24" s="75"/>
    </row>
    <row r="25" spans="1:10" ht="39" thickBot="1" x14ac:dyDescent="0.3">
      <c r="A25" s="14" t="s">
        <v>119</v>
      </c>
      <c r="B25" s="8" t="s">
        <v>55</v>
      </c>
      <c r="C25" s="84" t="s">
        <v>27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7" t="s">
        <v>87</v>
      </c>
      <c r="J25" s="78"/>
    </row>
    <row r="26" spans="1:10" ht="39" thickBot="1" x14ac:dyDescent="0.3">
      <c r="A26" s="14" t="s">
        <v>120</v>
      </c>
      <c r="B26" s="8" t="s">
        <v>59</v>
      </c>
      <c r="C26" s="84" t="s">
        <v>28</v>
      </c>
      <c r="D26" s="76">
        <f>SUM(D27:D29)</f>
        <v>80.400000000000006</v>
      </c>
      <c r="E26" s="76">
        <f t="shared" ref="E26:H26" si="5">SUM(E27:E29)</f>
        <v>80.400000000000006</v>
      </c>
      <c r="F26" s="76">
        <f t="shared" si="5"/>
        <v>80.400000000000006</v>
      </c>
      <c r="G26" s="76">
        <f t="shared" si="5"/>
        <v>18.181799999999999</v>
      </c>
      <c r="H26" s="76">
        <f t="shared" si="5"/>
        <v>18.181799999999999</v>
      </c>
      <c r="I26" s="77">
        <f>H26/E26</f>
        <v>0.22614179104477608</v>
      </c>
      <c r="J26" s="78"/>
    </row>
    <row r="27" spans="1:10" ht="26.25" thickBot="1" x14ac:dyDescent="0.3">
      <c r="A27" s="14" t="s">
        <v>121</v>
      </c>
      <c r="B27" s="8" t="s">
        <v>59</v>
      </c>
      <c r="C27" s="84" t="s">
        <v>30</v>
      </c>
      <c r="D27" s="76">
        <v>80.400000000000006</v>
      </c>
      <c r="E27" s="76">
        <v>80.400000000000006</v>
      </c>
      <c r="F27" s="76">
        <v>80.400000000000006</v>
      </c>
      <c r="G27" s="76">
        <v>18.181799999999999</v>
      </c>
      <c r="H27" s="76">
        <v>18.181799999999999</v>
      </c>
      <c r="I27" s="77">
        <f>H27/E27</f>
        <v>0.22614179104477608</v>
      </c>
      <c r="J27" s="78"/>
    </row>
    <row r="28" spans="1:10" ht="51.75" thickBot="1" x14ac:dyDescent="0.3">
      <c r="A28" s="14" t="s">
        <v>122</v>
      </c>
      <c r="B28" s="8" t="s">
        <v>55</v>
      </c>
      <c r="C28" s="2" t="s">
        <v>32</v>
      </c>
      <c r="D28" s="52">
        <v>0</v>
      </c>
      <c r="E28" s="52">
        <v>0</v>
      </c>
      <c r="F28" s="52">
        <v>0</v>
      </c>
      <c r="G28" s="76">
        <v>0</v>
      </c>
      <c r="H28" s="76">
        <v>0</v>
      </c>
      <c r="I28" s="77" t="s">
        <v>87</v>
      </c>
      <c r="J28" s="78"/>
    </row>
    <row r="29" spans="1:10" ht="64.5" thickBot="1" x14ac:dyDescent="0.3">
      <c r="A29" s="14" t="s">
        <v>123</v>
      </c>
      <c r="B29" s="8" t="s">
        <v>55</v>
      </c>
      <c r="C29" s="2" t="s">
        <v>34</v>
      </c>
      <c r="D29" s="52">
        <v>0</v>
      </c>
      <c r="E29" s="52">
        <v>0</v>
      </c>
      <c r="F29" s="52">
        <v>0</v>
      </c>
      <c r="G29" s="76">
        <v>0</v>
      </c>
      <c r="H29" s="76">
        <v>0</v>
      </c>
      <c r="I29" s="77" t="s">
        <v>87</v>
      </c>
      <c r="J29" s="78"/>
    </row>
    <row r="30" spans="1:10" ht="26.25" thickBot="1" x14ac:dyDescent="0.3">
      <c r="A30" s="14" t="s">
        <v>124</v>
      </c>
      <c r="B30" s="8" t="s">
        <v>55</v>
      </c>
      <c r="C30" s="3" t="s">
        <v>35</v>
      </c>
      <c r="D30" s="73">
        <v>0</v>
      </c>
      <c r="E30" s="73" t="s">
        <v>36</v>
      </c>
      <c r="F30" s="73" t="s">
        <v>36</v>
      </c>
      <c r="G30" s="73" t="s">
        <v>36</v>
      </c>
      <c r="H30" s="73">
        <v>0</v>
      </c>
      <c r="I30" s="74" t="s">
        <v>87</v>
      </c>
      <c r="J30" s="84"/>
    </row>
    <row r="31" spans="1:10" ht="85.5" customHeight="1" thickBot="1" x14ac:dyDescent="0.3">
      <c r="A31" s="109" t="s">
        <v>37</v>
      </c>
      <c r="B31" s="110"/>
      <c r="C31" s="111"/>
      <c r="D31" s="76">
        <f>SUM(D32:D35)</f>
        <v>627.67449999999997</v>
      </c>
      <c r="E31" s="76">
        <f t="shared" ref="E31:H31" si="6">SUM(E32:E35)</f>
        <v>627.67449999999997</v>
      </c>
      <c r="F31" s="76">
        <f t="shared" si="6"/>
        <v>627.67449999999997</v>
      </c>
      <c r="G31" s="76">
        <f t="shared" si="6"/>
        <v>157.36079999999998</v>
      </c>
      <c r="H31" s="76">
        <f t="shared" si="6"/>
        <v>157.36079999999998</v>
      </c>
      <c r="I31" s="77">
        <f>H31/E31</f>
        <v>0.25070446545144021</v>
      </c>
      <c r="J31" s="75" t="s">
        <v>131</v>
      </c>
    </row>
    <row r="32" spans="1:10" ht="15.75" thickBot="1" x14ac:dyDescent="0.3">
      <c r="A32" s="112" t="s">
        <v>26</v>
      </c>
      <c r="B32" s="113"/>
      <c r="C32" s="114"/>
      <c r="D32" s="76">
        <f>D8+D16+D24</f>
        <v>523.49599999999998</v>
      </c>
      <c r="E32" s="76">
        <f t="shared" ref="E32:H32" si="7">E8+E16+E24</f>
        <v>523.49599999999998</v>
      </c>
      <c r="F32" s="76">
        <f t="shared" si="7"/>
        <v>523.49599999999998</v>
      </c>
      <c r="G32" s="76">
        <f t="shared" si="7"/>
        <v>106.4907</v>
      </c>
      <c r="H32" s="76">
        <f t="shared" si="7"/>
        <v>106.4907</v>
      </c>
      <c r="I32" s="77">
        <f>H32/E32</f>
        <v>0.20342218469673123</v>
      </c>
      <c r="J32" s="75"/>
    </row>
    <row r="33" spans="1:10" ht="38.25" customHeight="1" thickBot="1" x14ac:dyDescent="0.3">
      <c r="A33" s="115" t="s">
        <v>27</v>
      </c>
      <c r="B33" s="116"/>
      <c r="C33" s="117"/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7" t="s">
        <v>87</v>
      </c>
      <c r="J33" s="83"/>
    </row>
    <row r="34" spans="1:10" ht="38.25" customHeight="1" thickBot="1" x14ac:dyDescent="0.3">
      <c r="A34" s="115" t="s">
        <v>38</v>
      </c>
      <c r="B34" s="116"/>
      <c r="C34" s="117"/>
      <c r="D34" s="76">
        <f>D10+D18+D26</f>
        <v>104.17850000000001</v>
      </c>
      <c r="E34" s="76">
        <f t="shared" ref="E34:H34" si="8">E10+E18+E26</f>
        <v>104.17850000000001</v>
      </c>
      <c r="F34" s="76">
        <f t="shared" si="8"/>
        <v>104.17850000000001</v>
      </c>
      <c r="G34" s="76">
        <f t="shared" si="8"/>
        <v>50.870099999999994</v>
      </c>
      <c r="H34" s="76">
        <f t="shared" si="8"/>
        <v>50.870099999999994</v>
      </c>
      <c r="I34" s="77">
        <f>H34/E34</f>
        <v>0.48829748940520346</v>
      </c>
      <c r="J34" s="76"/>
    </row>
    <row r="35" spans="1:10" ht="15.75" thickBot="1" x14ac:dyDescent="0.3">
      <c r="A35" s="118" t="s">
        <v>35</v>
      </c>
      <c r="B35" s="119"/>
      <c r="C35" s="120"/>
      <c r="D35" s="76">
        <v>0</v>
      </c>
      <c r="E35" s="76" t="s">
        <v>36</v>
      </c>
      <c r="F35" s="76" t="s">
        <v>36</v>
      </c>
      <c r="G35" s="76" t="s">
        <v>36</v>
      </c>
      <c r="H35" s="76">
        <v>0</v>
      </c>
      <c r="I35" s="77" t="s">
        <v>87</v>
      </c>
      <c r="J35" s="83"/>
    </row>
  </sheetData>
  <mergeCells count="12">
    <mergeCell ref="J3:J4"/>
    <mergeCell ref="I3:I4"/>
    <mergeCell ref="A3:A4"/>
    <mergeCell ref="B3:B4"/>
    <mergeCell ref="C3:C4"/>
    <mergeCell ref="D3:F3"/>
    <mergeCell ref="G3:H3"/>
    <mergeCell ref="A31:C31"/>
    <mergeCell ref="A32:C32"/>
    <mergeCell ref="A33:C33"/>
    <mergeCell ref="A34:C34"/>
    <mergeCell ref="A35:C35"/>
  </mergeCells>
  <pageMargins left="0.7" right="0.7" top="0.75" bottom="0.75" header="0.3" footer="0.3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11" operator="containsText" id="{420046FF-4EC7-4C15-92E4-E5AE08741319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73D143FC-3793-4B92-A4E3-4D21F2DBED26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ED67E3D6-2A82-4903-B6FF-D3C2CAAA3759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04343326-2EAB-4293-9B60-2F8D3940015A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D517192B-7676-434F-8257-13071380A4BA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" operator="containsText" id="{7AEF82C7-0051-4C22-87AF-4F2EC5966B23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53697057-E3E5-4143-B489-E7974D3B630D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C94CA671-4243-4820-9E07-CE6E6CA5A474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8EDCF441-2BFD-4854-9EBF-A640AD81288B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BDC8865E-2964-43E4-A1DB-A2511BFD2EF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16"/>
  <sheetViews>
    <sheetView tabSelected="1" topLeftCell="A10" zoomScaleNormal="100" workbookViewId="0">
      <selection activeCell="K8" sqref="K8"/>
    </sheetView>
  </sheetViews>
  <sheetFormatPr defaultRowHeight="15" x14ac:dyDescent="0.25"/>
  <cols>
    <col min="1" max="1" width="8.5703125" customWidth="1"/>
    <col min="3" max="3" width="19.85546875" customWidth="1"/>
    <col min="4" max="4" width="52.7109375" customWidth="1"/>
    <col min="5" max="5" width="11.28515625" customWidth="1"/>
    <col min="6" max="6" width="16.140625" customWidth="1"/>
    <col min="7" max="7" width="23.7109375" customWidth="1"/>
    <col min="8" max="8" width="20" customWidth="1"/>
  </cols>
  <sheetData>
    <row r="1" spans="1:9" ht="20.25" thickBot="1" x14ac:dyDescent="0.35">
      <c r="A1" s="48" t="s">
        <v>74</v>
      </c>
      <c r="B1" s="48"/>
      <c r="C1" s="48"/>
      <c r="D1" s="48"/>
      <c r="E1" s="48"/>
      <c r="F1" s="48"/>
    </row>
    <row r="2" spans="1:9" ht="16.5" thickTop="1" thickBot="1" x14ac:dyDescent="0.3"/>
    <row r="3" spans="1:9" ht="42" customHeight="1" thickBot="1" x14ac:dyDescent="0.3">
      <c r="A3" s="98" t="s">
        <v>0</v>
      </c>
      <c r="B3" s="104" t="s">
        <v>62</v>
      </c>
      <c r="C3" s="104" t="s">
        <v>1</v>
      </c>
      <c r="D3" s="98" t="s">
        <v>39</v>
      </c>
      <c r="E3" s="132" t="s">
        <v>40</v>
      </c>
      <c r="F3" s="133"/>
      <c r="G3" s="98" t="s">
        <v>41</v>
      </c>
      <c r="H3" s="98" t="s">
        <v>11</v>
      </c>
    </row>
    <row r="4" spans="1:9" ht="24" customHeight="1" thickBot="1" x14ac:dyDescent="0.3">
      <c r="A4" s="99"/>
      <c r="B4" s="105"/>
      <c r="C4" s="105"/>
      <c r="D4" s="99"/>
      <c r="E4" s="39" t="s">
        <v>42</v>
      </c>
      <c r="F4" s="39" t="s">
        <v>43</v>
      </c>
      <c r="G4" s="99"/>
      <c r="H4" s="99"/>
    </row>
    <row r="5" spans="1:9" ht="51.75" thickBot="1" x14ac:dyDescent="0.3">
      <c r="A5" s="12">
        <v>1</v>
      </c>
      <c r="B5" s="17"/>
      <c r="C5" s="8" t="s">
        <v>57</v>
      </c>
      <c r="D5" s="30" t="s">
        <v>116</v>
      </c>
      <c r="E5" s="81"/>
      <c r="F5" s="82"/>
      <c r="G5" s="17"/>
      <c r="H5" s="17"/>
      <c r="I5" s="25"/>
    </row>
    <row r="6" spans="1:9" ht="77.25" thickBot="1" x14ac:dyDescent="0.3">
      <c r="A6" s="7" t="s">
        <v>25</v>
      </c>
      <c r="B6" s="6" t="s">
        <v>91</v>
      </c>
      <c r="C6" s="8" t="s">
        <v>56</v>
      </c>
      <c r="D6" s="9" t="s">
        <v>92</v>
      </c>
      <c r="E6" s="71">
        <v>43814</v>
      </c>
      <c r="F6" s="71">
        <v>43814</v>
      </c>
      <c r="G6" s="72" t="s">
        <v>94</v>
      </c>
      <c r="H6" s="70" t="s">
        <v>141</v>
      </c>
    </row>
    <row r="7" spans="1:9" ht="51.75" thickBot="1" x14ac:dyDescent="0.3">
      <c r="A7" s="10" t="s">
        <v>52</v>
      </c>
      <c r="B7" s="6" t="s">
        <v>91</v>
      </c>
      <c r="C7" s="8" t="s">
        <v>55</v>
      </c>
      <c r="D7" s="9" t="s">
        <v>93</v>
      </c>
      <c r="E7" s="71">
        <v>43474</v>
      </c>
      <c r="F7" s="71">
        <v>43474</v>
      </c>
      <c r="G7" s="72" t="s">
        <v>94</v>
      </c>
      <c r="H7" s="72"/>
    </row>
    <row r="8" spans="1:9" ht="51.75" thickBot="1" x14ac:dyDescent="0.3">
      <c r="A8" s="11" t="s">
        <v>44</v>
      </c>
      <c r="B8" s="6" t="s">
        <v>91</v>
      </c>
      <c r="C8" s="8" t="s">
        <v>56</v>
      </c>
      <c r="D8" s="9" t="s">
        <v>96</v>
      </c>
      <c r="E8" s="71">
        <v>43709</v>
      </c>
      <c r="F8" s="71">
        <v>43709</v>
      </c>
      <c r="G8" s="72" t="s">
        <v>94</v>
      </c>
      <c r="H8" s="70"/>
    </row>
    <row r="9" spans="1:9" ht="51.75" thickBot="1" x14ac:dyDescent="0.3">
      <c r="A9" s="11" t="s">
        <v>50</v>
      </c>
      <c r="B9" s="6" t="s">
        <v>91</v>
      </c>
      <c r="C9" s="8" t="s">
        <v>56</v>
      </c>
      <c r="D9" s="9" t="s">
        <v>95</v>
      </c>
      <c r="E9" s="71">
        <v>43709</v>
      </c>
      <c r="F9" s="71">
        <v>43709</v>
      </c>
      <c r="G9" s="72" t="s">
        <v>94</v>
      </c>
      <c r="H9" s="72"/>
    </row>
    <row r="10" spans="1:9" ht="128.25" thickBot="1" x14ac:dyDescent="0.3">
      <c r="A10" s="7" t="s">
        <v>54</v>
      </c>
      <c r="B10" s="6" t="s">
        <v>91</v>
      </c>
      <c r="C10" s="8" t="s">
        <v>56</v>
      </c>
      <c r="D10" s="9" t="s">
        <v>97</v>
      </c>
      <c r="E10" s="71">
        <v>43814</v>
      </c>
      <c r="F10" s="71">
        <v>43814</v>
      </c>
      <c r="G10" s="72" t="s">
        <v>94</v>
      </c>
      <c r="H10" s="70" t="s">
        <v>140</v>
      </c>
    </row>
    <row r="11" spans="1:9" ht="64.5" thickBot="1" x14ac:dyDescent="0.3">
      <c r="A11" s="7" t="s">
        <v>99</v>
      </c>
      <c r="B11" s="6" t="s">
        <v>91</v>
      </c>
      <c r="C11" s="8" t="s">
        <v>59</v>
      </c>
      <c r="D11" s="9" t="s">
        <v>98</v>
      </c>
      <c r="E11" s="71">
        <v>43497</v>
      </c>
      <c r="F11" s="71">
        <v>43500</v>
      </c>
      <c r="G11" s="72" t="s">
        <v>94</v>
      </c>
      <c r="H11" s="70"/>
    </row>
    <row r="12" spans="1:9" ht="51.75" thickBot="1" x14ac:dyDescent="0.3">
      <c r="A12" s="7" t="s">
        <v>100</v>
      </c>
      <c r="B12" s="6" t="s">
        <v>91</v>
      </c>
      <c r="C12" s="8" t="s">
        <v>56</v>
      </c>
      <c r="D12" s="9" t="s">
        <v>129</v>
      </c>
      <c r="E12" s="71">
        <v>43466</v>
      </c>
      <c r="F12" s="71">
        <v>43830</v>
      </c>
      <c r="G12" s="72" t="s">
        <v>94</v>
      </c>
      <c r="H12" s="70" t="s">
        <v>137</v>
      </c>
    </row>
    <row r="13" spans="1:9" ht="90" thickBot="1" x14ac:dyDescent="0.3">
      <c r="A13" s="7" t="s">
        <v>101</v>
      </c>
      <c r="B13" s="6" t="s">
        <v>91</v>
      </c>
      <c r="C13" s="8" t="s">
        <v>56</v>
      </c>
      <c r="D13" s="9" t="s">
        <v>130</v>
      </c>
      <c r="E13" s="71">
        <v>43466</v>
      </c>
      <c r="F13" s="71">
        <v>43830</v>
      </c>
      <c r="G13" s="72" t="s">
        <v>94</v>
      </c>
      <c r="H13" s="70" t="s">
        <v>138</v>
      </c>
    </row>
    <row r="14" spans="1:9" ht="51.75" thickBot="1" x14ac:dyDescent="0.3">
      <c r="A14" s="11" t="s">
        <v>126</v>
      </c>
      <c r="B14" s="6" t="s">
        <v>91</v>
      </c>
      <c r="C14" s="8" t="s">
        <v>56</v>
      </c>
      <c r="D14" s="9" t="s">
        <v>102</v>
      </c>
      <c r="E14" s="79">
        <v>43814</v>
      </c>
      <c r="F14" s="79">
        <v>43814</v>
      </c>
      <c r="G14" s="80" t="s">
        <v>105</v>
      </c>
      <c r="H14" s="70" t="s">
        <v>137</v>
      </c>
    </row>
    <row r="15" spans="1:9" ht="64.5" thickBot="1" x14ac:dyDescent="0.3">
      <c r="A15" s="7" t="s">
        <v>127</v>
      </c>
      <c r="B15" s="6" t="s">
        <v>91</v>
      </c>
      <c r="C15" s="8" t="s">
        <v>56</v>
      </c>
      <c r="D15" s="9" t="s">
        <v>103</v>
      </c>
      <c r="E15" s="79">
        <v>43814</v>
      </c>
      <c r="F15" s="79">
        <v>43814</v>
      </c>
      <c r="G15" s="80" t="s">
        <v>105</v>
      </c>
      <c r="H15" s="70" t="s">
        <v>139</v>
      </c>
    </row>
    <row r="16" spans="1:9" ht="51.75" thickBot="1" x14ac:dyDescent="0.3">
      <c r="A16" s="7" t="s">
        <v>128</v>
      </c>
      <c r="B16" s="6" t="s">
        <v>91</v>
      </c>
      <c r="C16" s="8" t="s">
        <v>56</v>
      </c>
      <c r="D16" s="9" t="s">
        <v>104</v>
      </c>
      <c r="E16" s="79" t="s">
        <v>115</v>
      </c>
      <c r="F16" s="79" t="s">
        <v>115</v>
      </c>
      <c r="G16" s="80" t="s">
        <v>105</v>
      </c>
      <c r="H16" s="70"/>
    </row>
  </sheetData>
  <mergeCells count="7"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10">
      <formula1>43101</formula1>
      <formula2>46023</formula2>
    </dataValidation>
  </dataValidations>
  <pageMargins left="0.7" right="0.7" top="0.75" bottom="0.75" header="0.3" footer="0.3"/>
  <pageSetup paperSize="9" scale="8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6" operator="containsText" id="{4F49E09C-0B1B-4CD5-819A-3E242DEAD14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AD868716-FCE4-4B7B-9AF4-D378FE880CF2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F9A213FD-7125-4F4A-80BC-9A0DDD406B5B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5CE1654F-19FF-4701-8F90-3753DA9D3EA8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128A248-7FD7-4AFF-82D2-643D35BE5AB4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31" operator="containsText" id="{770A5770-BDB0-46C7-9264-38B446E91AB6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9031AE7-0511-48D5-8F46-30E58E59297A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FE957E61-280D-4433-846D-4EFF3B1B4B15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6D08CED8-61A1-471A-9802-066709A4411F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91BD7431-A8D3-4887-AE7C-913F18E58C43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16" operator="containsText" id="{245B66FB-58EE-4019-B0B7-57B559BAFEB3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613CC537-9021-4957-9404-BC612E38BE49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6F650FCA-4D6C-4559-A4DE-E6B24D065E5A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2A6F226C-E3B4-4A8D-92B0-468DE88BA2EA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1634D89-D39F-4DE2-A596-ECA485CC3A65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11" operator="containsText" id="{B74EA9F1-AD2C-419B-9570-49AE7AD18D0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FCD0EFF6-2865-4142-B966-FD5CBC56F878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509C2564-C00B-41B8-86E6-6CB42FF2684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BAB72F15-58AF-44B9-A262-4FB210EF423E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832AEB09-0DB2-431E-A84B-42EE5B5BF42C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1" operator="containsText" id="{D60F61E0-3E5C-4CCB-87E6-1B86679CDE7D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0067CBC7-D167-4428-9696-471E00349193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6DC6D1CF-41E4-441F-AD8F-F500B5A8D8DB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A326C5-7A17-4A34-9FFA-14E06C0CF728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0DB0E4D-9898-41F2-B132-FBF7F4665B02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C12:C13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4" t="s">
        <v>55</v>
      </c>
      <c r="B1" s="24" t="s">
        <v>59</v>
      </c>
      <c r="C1" s="24" t="s">
        <v>58</v>
      </c>
      <c r="D1" s="24" t="s">
        <v>57</v>
      </c>
      <c r="E1" s="24" t="s">
        <v>56</v>
      </c>
      <c r="G1" s="19"/>
      <c r="I1" s="21"/>
    </row>
    <row r="2" spans="1:10" ht="15" customHeight="1" x14ac:dyDescent="0.25">
      <c r="A2" s="24"/>
      <c r="C2" s="19"/>
      <c r="D2" s="24"/>
      <c r="E2" s="19"/>
      <c r="F2" s="24"/>
      <c r="G2" s="19"/>
      <c r="H2" s="24"/>
      <c r="I2" s="20"/>
      <c r="J2" s="24"/>
    </row>
    <row r="3" spans="1:10" ht="15.75" x14ac:dyDescent="0.25">
      <c r="A3" s="22"/>
      <c r="B3" s="23"/>
      <c r="C3" s="22"/>
      <c r="D3" s="23"/>
      <c r="E3" s="23"/>
      <c r="F3" s="23"/>
      <c r="G3" s="22"/>
      <c r="H3" s="23"/>
      <c r="I3" s="23"/>
      <c r="J3" s="23"/>
    </row>
    <row r="6" spans="1:10" x14ac:dyDescent="0.25">
      <c r="A6" s="55" t="s">
        <v>75</v>
      </c>
      <c r="B6" s="55" t="s">
        <v>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  <vt:lpstr>'Результаты, КТ и мероприятия'!Область_печати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2019-04-29T11:18:09Z</dcterms:modified>
</cp:coreProperties>
</file>